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OARD PACKETS ALL\2019 BOARD PACKETS\aJan\"/>
    </mc:Choice>
  </mc:AlternateContent>
  <xr:revisionPtr revIDLastSave="0" documentId="8_{E4B88994-8A8E-42C3-94A0-2C15FCCECE78}" xr6:coauthVersionLast="31" xr6:coauthVersionMax="31" xr10:uidLastSave="{00000000-0000-0000-0000-000000000000}"/>
  <bookViews>
    <workbookView xWindow="0" yWindow="0" windowWidth="28800" windowHeight="11025" xr2:uid="{00000000-000D-0000-FFFF-FFFF00000000}"/>
  </bookViews>
  <sheets>
    <sheet name="Operating Funds-Summary" sheetId="1" r:id="rId1"/>
  </sheets>
  <definedNames>
    <definedName name="_xlnm.Print_Titles" localSheetId="0">'Operating Funds-Summary'!$5:$6</definedName>
  </definedNames>
  <calcPr calcId="179017"/>
</workbook>
</file>

<file path=xl/calcChain.xml><?xml version="1.0" encoding="utf-8"?>
<calcChain xmlns="http://schemas.openxmlformats.org/spreadsheetml/2006/main">
  <c r="C67" i="1" l="1"/>
  <c r="C63" i="1"/>
  <c r="C69" i="1" s="1"/>
  <c r="C44" i="1"/>
  <c r="C45" i="1" s="1"/>
  <c r="C47" i="1" s="1"/>
  <c r="C49" i="1" s="1"/>
  <c r="C38" i="1"/>
  <c r="C27" i="1"/>
  <c r="C22" i="1"/>
  <c r="C17" i="1"/>
  <c r="C12" i="1"/>
  <c r="C13" i="1" s="1"/>
  <c r="C29" i="1" l="1"/>
  <c r="C51" i="1" s="1"/>
  <c r="C71" i="1" s="1"/>
  <c r="C73" i="1"/>
</calcChain>
</file>

<file path=xl/sharedStrings.xml><?xml version="1.0" encoding="utf-8"?>
<sst xmlns="http://schemas.openxmlformats.org/spreadsheetml/2006/main" count="57" uniqueCount="57">
  <si>
    <t>INDIANAPOLIS PUBLIC TRANSPORTATION CORPORATION</t>
  </si>
  <si>
    <t>For the Twelve Months Ending Monday, December 31, 2018</t>
  </si>
  <si>
    <t>December  2018</t>
  </si>
  <si>
    <t>ASSETS</t>
  </si>
  <si>
    <t>Current Assets</t>
  </si>
  <si>
    <t xml:space="preserve">   Cash and cash equivalents:</t>
  </si>
  <si>
    <t xml:space="preserve">     Working  Capital Beginning balance</t>
  </si>
  <si>
    <t xml:space="preserve">     Working Capital Net </t>
  </si>
  <si>
    <t xml:space="preserve">     Unrestricted - working capital</t>
  </si>
  <si>
    <t xml:space="preserve">             Total cash and cash equivalents</t>
  </si>
  <si>
    <t xml:space="preserve">  Receivables: </t>
  </si>
  <si>
    <t xml:space="preserve">     Operations receivables, net</t>
  </si>
  <si>
    <t xml:space="preserve">             Total receivables</t>
  </si>
  <si>
    <t xml:space="preserve">  Other current assets:</t>
  </si>
  <si>
    <t xml:space="preserve">     Materials and supplies inventory, net</t>
  </si>
  <si>
    <t xml:space="preserve">     Deposits and prepaid expenses</t>
  </si>
  <si>
    <t xml:space="preserve">             Total other current assets</t>
  </si>
  <si>
    <t xml:space="preserve">  Deferred Outflow of Resources - Pension:</t>
  </si>
  <si>
    <t>Defferred In/Out Resources Assumptions</t>
  </si>
  <si>
    <t>Defferred In/Out Resources Investment</t>
  </si>
  <si>
    <t xml:space="preserve">            Total Deferred Outflow of Resources</t>
  </si>
  <si>
    <t xml:space="preserve">            Total current assets</t>
  </si>
  <si>
    <t>Noncurrent assets</t>
  </si>
  <si>
    <t xml:space="preserve">  Net other post-employment benefit asset</t>
  </si>
  <si>
    <t xml:space="preserve">  Capital assets:</t>
  </si>
  <si>
    <t xml:space="preserve">     Non-depreciable assets:</t>
  </si>
  <si>
    <t xml:space="preserve">          Land</t>
  </si>
  <si>
    <t xml:space="preserve">          Construction in progress</t>
  </si>
  <si>
    <t xml:space="preserve">             Total non-depreciable assets</t>
  </si>
  <si>
    <t xml:space="preserve">       Depreciable assets:</t>
  </si>
  <si>
    <t xml:space="preserve">           Buildings and improvements</t>
  </si>
  <si>
    <t xml:space="preserve">           Revenue vehicles and equipment</t>
  </si>
  <si>
    <t xml:space="preserve">           Other equipment</t>
  </si>
  <si>
    <t xml:space="preserve">              Total depreciable assets</t>
  </si>
  <si>
    <t xml:space="preserve">              Total capital assets</t>
  </si>
  <si>
    <t xml:space="preserve">  Accumulated depreciation</t>
  </si>
  <si>
    <t xml:space="preserve">              Capital assets, net of depreciation</t>
  </si>
  <si>
    <t xml:space="preserve">              Total noncurrent assets</t>
  </si>
  <si>
    <t xml:space="preserve">              Total Assets</t>
  </si>
  <si>
    <t>LIABILITIES AND NET POSITION</t>
  </si>
  <si>
    <t>Current liabilities</t>
  </si>
  <si>
    <t xml:space="preserve">     Accounts and contract services payable</t>
  </si>
  <si>
    <t xml:space="preserve">     Accrued payroll and benefits</t>
  </si>
  <si>
    <t xml:space="preserve">     Unearned fare revenue</t>
  </si>
  <si>
    <t xml:space="preserve">     Notes payable</t>
  </si>
  <si>
    <t xml:space="preserve">     Federal grantor reimbursement payable</t>
  </si>
  <si>
    <t>Net Pension Liability</t>
  </si>
  <si>
    <t>Defferred In/Out Resources Exper</t>
  </si>
  <si>
    <t xml:space="preserve">              Total current liabilities</t>
  </si>
  <si>
    <t>Noncurrent liabilities</t>
  </si>
  <si>
    <t xml:space="preserve">     Risk management-unpaid claim estimate</t>
  </si>
  <si>
    <t xml:space="preserve">             Total noncurrent liabilities</t>
  </si>
  <si>
    <t xml:space="preserve">             Total liabilities</t>
  </si>
  <si>
    <t xml:space="preserve">             Net position</t>
  </si>
  <si>
    <t xml:space="preserve">            Total Liabilities and Net Position</t>
  </si>
  <si>
    <t>Operations</t>
  </si>
  <si>
    <r>
      <rPr>
        <b/>
        <sz val="10"/>
        <color theme="4"/>
        <rFont val="Calibri"/>
        <family val="2"/>
        <scheme val="minor"/>
      </rPr>
      <t>PRELIMINARY</t>
    </r>
    <r>
      <rPr>
        <b/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- STATEMENT OF NET POSITION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</si>
</sst>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,##0.00_);\([$$]#,##0.00\)"/>
  </numFmts>
  <fonts count="11" x14ac:knownFonts="1">
    <font>
      <sz val="8.25"/>
      <color rgb="FF000000"/>
      <name val="Microsoft Sans Serif"/>
    </font>
    <font>
      <sz val="11"/>
      <color rgb="FF000000"/>
      <name val="Calibri"/>
      <family val="2"/>
    </font>
    <font>
      <b/>
      <sz val="8.25"/>
      <color rgb="FF000000"/>
      <name val="Microsoft Sans Serif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Microsoft Sans Serif"/>
      <family val="2"/>
    </font>
    <font>
      <sz val="10"/>
      <color rgb="FF000000"/>
      <name val="Calibri"/>
      <family val="2"/>
    </font>
    <font>
      <b/>
      <sz val="10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 applyAlignment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4" fontId="9" fillId="0" borderId="0" xfId="0" applyNumberFormat="1" applyFont="1" applyAlignment="1">
      <alignment horizontal="right"/>
    </xf>
    <xf numFmtId="39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 indent="1"/>
    </xf>
    <xf numFmtId="39" fontId="7" fillId="0" borderId="0" xfId="0" applyNumberFormat="1" applyFont="1" applyAlignment="1">
      <alignment horizontal="righ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569595</xdr:colOff>
      <xdr:row>1</xdr:row>
      <xdr:rowOff>110490</xdr:rowOff>
    </xdr:to>
    <xdr:pic>
      <xdr:nvPicPr>
        <xdr:cNvPr id="2" name="Image 2" descr="Image 2">
          <a:extLst>
            <a:ext uri="{FF2B5EF4-FFF2-40B4-BE49-F238E27FC236}">
              <a16:creationId xmlns:a16="http://schemas.microsoft.com/office/drawing/2014/main" id="{D520EFC1-147F-442C-8CA2-73C10151A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19050"/>
          <a:ext cx="931545" cy="320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8"/>
  <sheetViews>
    <sheetView tabSelected="1" zoomScaleNormal="100" workbookViewId="0">
      <selection activeCell="B38" sqref="B38"/>
    </sheetView>
  </sheetViews>
  <sheetFormatPr defaultRowHeight="10.5" x14ac:dyDescent="0.15"/>
  <cols>
    <col min="1" max="1" width="6.6640625" customWidth="1"/>
    <col min="2" max="2" width="46.5" customWidth="1"/>
    <col min="3" max="3" width="44.6640625" customWidth="1"/>
  </cols>
  <sheetData>
    <row r="1" spans="2:4" ht="18" customHeight="1" x14ac:dyDescent="0.3">
      <c r="B1" s="20" t="s">
        <v>0</v>
      </c>
      <c r="C1" s="20"/>
      <c r="D1" s="8"/>
    </row>
    <row r="2" spans="2:4" ht="15" customHeight="1" x14ac:dyDescent="0.2">
      <c r="B2" s="21" t="s">
        <v>1</v>
      </c>
      <c r="C2" s="21"/>
      <c r="D2" s="5"/>
    </row>
    <row r="3" spans="2:4" ht="15" customHeight="1" x14ac:dyDescent="0.2">
      <c r="B3" s="21" t="s">
        <v>55</v>
      </c>
      <c r="C3" s="21"/>
      <c r="D3" s="5"/>
    </row>
    <row r="4" spans="2:4" ht="10.5" customHeight="1" x14ac:dyDescent="0.2">
      <c r="B4" s="5"/>
      <c r="C4" s="5"/>
      <c r="D4" s="5"/>
    </row>
    <row r="5" spans="2:4" ht="15.75" customHeight="1" x14ac:dyDescent="0.2">
      <c r="B5" s="5"/>
      <c r="C5" s="9" t="s">
        <v>56</v>
      </c>
      <c r="D5" s="5"/>
    </row>
    <row r="6" spans="2:4" ht="15" x14ac:dyDescent="0.25">
      <c r="B6" s="7"/>
      <c r="C6" s="10" t="s">
        <v>2</v>
      </c>
    </row>
    <row r="7" spans="2:4" ht="12.75" x14ac:dyDescent="0.2">
      <c r="B7" s="11" t="s">
        <v>3</v>
      </c>
      <c r="C7" s="12"/>
    </row>
    <row r="8" spans="2:4" ht="12.75" x14ac:dyDescent="0.2">
      <c r="B8" s="11" t="s">
        <v>4</v>
      </c>
      <c r="C8" s="13"/>
    </row>
    <row r="9" spans="2:4" ht="12.75" x14ac:dyDescent="0.2">
      <c r="B9" s="14" t="s">
        <v>5</v>
      </c>
      <c r="C9" s="15"/>
    </row>
    <row r="10" spans="2:4" ht="12.75" hidden="1" x14ac:dyDescent="0.2">
      <c r="B10" s="14" t="s">
        <v>6</v>
      </c>
      <c r="C10" s="16">
        <v>8464157.4199999999</v>
      </c>
    </row>
    <row r="11" spans="2:4" ht="12.75" hidden="1" x14ac:dyDescent="0.2">
      <c r="B11" s="14" t="s">
        <v>7</v>
      </c>
      <c r="C11" s="17">
        <v>4681292.74</v>
      </c>
    </row>
    <row r="12" spans="2:4" ht="12.75" x14ac:dyDescent="0.2">
      <c r="B12" s="14" t="s">
        <v>8</v>
      </c>
      <c r="C12" s="17">
        <f>C10+C11</f>
        <v>13145450.16</v>
      </c>
    </row>
    <row r="13" spans="2:4" ht="12.75" x14ac:dyDescent="0.2">
      <c r="B13" s="14" t="s">
        <v>9</v>
      </c>
      <c r="C13" s="17">
        <f>SUM(C12:C12)</f>
        <v>13145450.16</v>
      </c>
    </row>
    <row r="14" spans="2:4" ht="12.75" x14ac:dyDescent="0.2">
      <c r="B14" s="14"/>
      <c r="C14" s="15"/>
    </row>
    <row r="15" spans="2:4" ht="12.75" x14ac:dyDescent="0.2">
      <c r="B15" s="14" t="s">
        <v>10</v>
      </c>
      <c r="C15" s="15"/>
    </row>
    <row r="16" spans="2:4" ht="12.75" x14ac:dyDescent="0.2">
      <c r="B16" s="14" t="s">
        <v>11</v>
      </c>
      <c r="C16" s="17">
        <v>4616237.7699999996</v>
      </c>
    </row>
    <row r="17" spans="2:3" ht="12.75" x14ac:dyDescent="0.2">
      <c r="B17" s="14" t="s">
        <v>12</v>
      </c>
      <c r="C17" s="17">
        <f>SUM(C16:C16)</f>
        <v>4616237.7699999996</v>
      </c>
    </row>
    <row r="18" spans="2:3" ht="12.75" x14ac:dyDescent="0.2">
      <c r="B18" s="14"/>
      <c r="C18" s="15"/>
    </row>
    <row r="19" spans="2:3" ht="12.75" x14ac:dyDescent="0.2">
      <c r="B19" s="14" t="s">
        <v>13</v>
      </c>
      <c r="C19" s="15"/>
    </row>
    <row r="20" spans="2:3" ht="12.75" x14ac:dyDescent="0.2">
      <c r="B20" s="14" t="s">
        <v>14</v>
      </c>
      <c r="C20" s="17">
        <v>3571828.87</v>
      </c>
    </row>
    <row r="21" spans="2:3" ht="12.75" x14ac:dyDescent="0.2">
      <c r="B21" s="14" t="s">
        <v>15</v>
      </c>
      <c r="C21" s="17">
        <v>43470</v>
      </c>
    </row>
    <row r="22" spans="2:3" ht="12.75" x14ac:dyDescent="0.2">
      <c r="B22" s="14" t="s">
        <v>16</v>
      </c>
      <c r="C22" s="17">
        <f>SUM(C20:C21)</f>
        <v>3615298.87</v>
      </c>
    </row>
    <row r="23" spans="2:3" ht="12.75" x14ac:dyDescent="0.2">
      <c r="B23" s="14"/>
      <c r="C23" s="15"/>
    </row>
    <row r="24" spans="2:3" ht="12.75" x14ac:dyDescent="0.2">
      <c r="B24" s="14" t="s">
        <v>17</v>
      </c>
      <c r="C24" s="15"/>
    </row>
    <row r="25" spans="2:3" ht="12.75" x14ac:dyDescent="0.2">
      <c r="B25" s="18" t="s">
        <v>18</v>
      </c>
      <c r="C25" s="17">
        <v>76861</v>
      </c>
    </row>
    <row r="26" spans="2:3" ht="12.75" x14ac:dyDescent="0.2">
      <c r="B26" s="18" t="s">
        <v>19</v>
      </c>
      <c r="C26" s="17">
        <v>-324923</v>
      </c>
    </row>
    <row r="27" spans="2:3" ht="12.75" x14ac:dyDescent="0.2">
      <c r="B27" s="14" t="s">
        <v>20</v>
      </c>
      <c r="C27" s="17">
        <f>SUM(C25:C26)</f>
        <v>-248062</v>
      </c>
    </row>
    <row r="28" spans="2:3" ht="12.75" x14ac:dyDescent="0.2">
      <c r="B28" s="18"/>
      <c r="C28" s="15"/>
    </row>
    <row r="29" spans="2:3" s="6" customFormat="1" ht="12.75" x14ac:dyDescent="0.2">
      <c r="B29" s="11" t="s">
        <v>21</v>
      </c>
      <c r="C29" s="19">
        <f>C13+C17+C22+C27</f>
        <v>21128924.800000001</v>
      </c>
    </row>
    <row r="30" spans="2:3" ht="12.75" x14ac:dyDescent="0.2">
      <c r="B30" s="14"/>
      <c r="C30" s="15"/>
    </row>
    <row r="31" spans="2:3" ht="12.75" x14ac:dyDescent="0.2">
      <c r="B31" s="11" t="s">
        <v>22</v>
      </c>
      <c r="C31" s="13"/>
    </row>
    <row r="32" spans="2:3" ht="12.75" x14ac:dyDescent="0.2">
      <c r="B32" s="14" t="s">
        <v>23</v>
      </c>
      <c r="C32" s="17">
        <v>429489</v>
      </c>
    </row>
    <row r="33" spans="2:3" ht="12.75" x14ac:dyDescent="0.2">
      <c r="B33" s="14"/>
      <c r="C33" s="15"/>
    </row>
    <row r="34" spans="2:3" ht="12.75" x14ac:dyDescent="0.2">
      <c r="B34" s="14" t="s">
        <v>24</v>
      </c>
      <c r="C34" s="15"/>
    </row>
    <row r="35" spans="2:3" ht="12.75" x14ac:dyDescent="0.2">
      <c r="B35" s="14" t="s">
        <v>25</v>
      </c>
      <c r="C35" s="15"/>
    </row>
    <row r="36" spans="2:3" ht="12.75" x14ac:dyDescent="0.2">
      <c r="B36" s="14" t="s">
        <v>26</v>
      </c>
      <c r="C36" s="17">
        <v>6975653.6699999999</v>
      </c>
    </row>
    <row r="37" spans="2:3" ht="12.75" x14ac:dyDescent="0.2">
      <c r="B37" s="14" t="s">
        <v>27</v>
      </c>
      <c r="C37" s="17">
        <v>43891438.380000003</v>
      </c>
    </row>
    <row r="38" spans="2:3" ht="12.75" x14ac:dyDescent="0.2">
      <c r="B38" s="14" t="s">
        <v>28</v>
      </c>
      <c r="C38" s="17">
        <f>SUM(C36:C37)</f>
        <v>50867092.050000004</v>
      </c>
    </row>
    <row r="39" spans="2:3" ht="12.75" x14ac:dyDescent="0.2">
      <c r="B39" s="14"/>
      <c r="C39" s="15"/>
    </row>
    <row r="40" spans="2:3" ht="12.75" x14ac:dyDescent="0.2">
      <c r="B40" s="14" t="s">
        <v>29</v>
      </c>
      <c r="C40" s="15"/>
    </row>
    <row r="41" spans="2:3" ht="12.75" x14ac:dyDescent="0.2">
      <c r="B41" s="14" t="s">
        <v>30</v>
      </c>
      <c r="C41" s="17">
        <v>84761422.109999999</v>
      </c>
    </row>
    <row r="42" spans="2:3" ht="12.75" x14ac:dyDescent="0.2">
      <c r="B42" s="14" t="s">
        <v>31</v>
      </c>
      <c r="C42" s="17">
        <v>94527357.010000005</v>
      </c>
    </row>
    <row r="43" spans="2:3" ht="12.75" x14ac:dyDescent="0.2">
      <c r="B43" s="14" t="s">
        <v>32</v>
      </c>
      <c r="C43" s="17">
        <v>20727670.98</v>
      </c>
    </row>
    <row r="44" spans="2:3" ht="12.75" x14ac:dyDescent="0.2">
      <c r="B44" s="14" t="s">
        <v>33</v>
      </c>
      <c r="C44" s="17">
        <f>SUM(C41:C43)</f>
        <v>200016450.09999999</v>
      </c>
    </row>
    <row r="45" spans="2:3" ht="12.75" x14ac:dyDescent="0.2">
      <c r="B45" s="14" t="s">
        <v>34</v>
      </c>
      <c r="C45" s="17">
        <f>C38+C44</f>
        <v>250883542.15000001</v>
      </c>
    </row>
    <row r="46" spans="2:3" ht="12.75" x14ac:dyDescent="0.2">
      <c r="B46" s="14" t="s">
        <v>35</v>
      </c>
      <c r="C46" s="17">
        <v>-118407007.98999999</v>
      </c>
    </row>
    <row r="47" spans="2:3" ht="12.75" x14ac:dyDescent="0.2">
      <c r="B47" s="14" t="s">
        <v>36</v>
      </c>
      <c r="C47" s="17">
        <f>SUM(C45:C46)</f>
        <v>132476534.16000001</v>
      </c>
    </row>
    <row r="48" spans="2:3" ht="12.75" x14ac:dyDescent="0.2">
      <c r="B48" s="14"/>
      <c r="C48" s="15"/>
    </row>
    <row r="49" spans="2:3" ht="12.75" x14ac:dyDescent="0.2">
      <c r="B49" s="14" t="s">
        <v>37</v>
      </c>
      <c r="C49" s="17">
        <f>SUM(C32:C32)+C47</f>
        <v>132906023.16000001</v>
      </c>
    </row>
    <row r="50" spans="2:3" ht="12.75" x14ac:dyDescent="0.2">
      <c r="B50" s="14"/>
      <c r="C50" s="15"/>
    </row>
    <row r="51" spans="2:3" ht="12.75" x14ac:dyDescent="0.2">
      <c r="B51" s="14" t="s">
        <v>38</v>
      </c>
      <c r="C51" s="17">
        <f>C29+C49</f>
        <v>154034947.96000001</v>
      </c>
    </row>
    <row r="52" spans="2:3" ht="12.75" x14ac:dyDescent="0.2">
      <c r="B52" s="14"/>
      <c r="C52" s="15"/>
    </row>
    <row r="53" spans="2:3" ht="12.75" x14ac:dyDescent="0.2">
      <c r="B53" s="14"/>
      <c r="C53" s="15"/>
    </row>
    <row r="54" spans="2:3" ht="12.75" x14ac:dyDescent="0.2">
      <c r="B54" s="11" t="s">
        <v>39</v>
      </c>
      <c r="C54" s="13"/>
    </row>
    <row r="55" spans="2:3" ht="12.75" x14ac:dyDescent="0.2">
      <c r="B55" s="11" t="s">
        <v>40</v>
      </c>
      <c r="C55" s="13"/>
    </row>
    <row r="56" spans="2:3" ht="12.75" x14ac:dyDescent="0.2">
      <c r="B56" s="14" t="s">
        <v>41</v>
      </c>
      <c r="C56" s="17">
        <v>10846857.359999999</v>
      </c>
    </row>
    <row r="57" spans="2:3" ht="12.75" x14ac:dyDescent="0.2">
      <c r="B57" s="14" t="s">
        <v>42</v>
      </c>
      <c r="C57" s="17">
        <v>3063766.64</v>
      </c>
    </row>
    <row r="58" spans="2:3" ht="12.75" x14ac:dyDescent="0.2">
      <c r="B58" s="14" t="s">
        <v>43</v>
      </c>
      <c r="C58" s="17">
        <v>367059</v>
      </c>
    </row>
    <row r="59" spans="2:3" ht="12.75" x14ac:dyDescent="0.2">
      <c r="B59" s="14" t="s">
        <v>44</v>
      </c>
      <c r="C59" s="17">
        <v>621688.30000000005</v>
      </c>
    </row>
    <row r="60" spans="2:3" ht="12.75" x14ac:dyDescent="0.2">
      <c r="B60" s="14" t="s">
        <v>45</v>
      </c>
      <c r="C60" s="17">
        <v>344263.6</v>
      </c>
    </row>
    <row r="61" spans="2:3" ht="12.75" x14ac:dyDescent="0.2">
      <c r="B61" s="18" t="s">
        <v>46</v>
      </c>
      <c r="C61" s="17">
        <v>-1006113</v>
      </c>
    </row>
    <row r="62" spans="2:3" ht="12.75" x14ac:dyDescent="0.2">
      <c r="B62" s="18" t="s">
        <v>47</v>
      </c>
      <c r="C62" s="17">
        <v>261943</v>
      </c>
    </row>
    <row r="63" spans="2:3" ht="12.75" x14ac:dyDescent="0.2">
      <c r="B63" s="14" t="s">
        <v>48</v>
      </c>
      <c r="C63" s="17">
        <f>SUM(C56:C62)</f>
        <v>14499464.9</v>
      </c>
    </row>
    <row r="64" spans="2:3" ht="12.75" x14ac:dyDescent="0.2">
      <c r="B64" s="14"/>
      <c r="C64" s="15"/>
    </row>
    <row r="65" spans="2:3" ht="12.75" x14ac:dyDescent="0.2">
      <c r="B65" s="11" t="s">
        <v>49</v>
      </c>
      <c r="C65" s="13"/>
    </row>
    <row r="66" spans="2:3" ht="12.75" x14ac:dyDescent="0.2">
      <c r="B66" s="14" t="s">
        <v>50</v>
      </c>
      <c r="C66" s="17">
        <v>1536098.34</v>
      </c>
    </row>
    <row r="67" spans="2:3" ht="12.75" x14ac:dyDescent="0.2">
      <c r="B67" s="14" t="s">
        <v>51</v>
      </c>
      <c r="C67" s="17">
        <f>SUM(C66:C66)</f>
        <v>1536098.34</v>
      </c>
    </row>
    <row r="68" spans="2:3" ht="12.75" x14ac:dyDescent="0.2">
      <c r="B68" s="14"/>
      <c r="C68" s="15"/>
    </row>
    <row r="69" spans="2:3" s="6" customFormat="1" ht="12.75" x14ac:dyDescent="0.2">
      <c r="B69" s="11" t="s">
        <v>52</v>
      </c>
      <c r="C69" s="19">
        <f>C63+C67</f>
        <v>16035563.24</v>
      </c>
    </row>
    <row r="70" spans="2:3" ht="12.75" x14ac:dyDescent="0.2">
      <c r="B70" s="14"/>
      <c r="C70" s="15"/>
    </row>
    <row r="71" spans="2:3" ht="12.75" x14ac:dyDescent="0.2">
      <c r="B71" s="11" t="s">
        <v>53</v>
      </c>
      <c r="C71" s="19">
        <f>C51-C69</f>
        <v>137999384.72</v>
      </c>
    </row>
    <row r="72" spans="2:3" ht="12.75" x14ac:dyDescent="0.2">
      <c r="B72" s="14"/>
      <c r="C72" s="15"/>
    </row>
    <row r="73" spans="2:3" ht="12.75" x14ac:dyDescent="0.2">
      <c r="B73" s="14" t="s">
        <v>54</v>
      </c>
      <c r="C73" s="17">
        <f>C69+C71</f>
        <v>154034947.96000001</v>
      </c>
    </row>
    <row r="74" spans="2:3" ht="15" x14ac:dyDescent="0.25">
      <c r="B74" s="1"/>
      <c r="C74" s="2"/>
    </row>
    <row r="75" spans="2:3" ht="15" x14ac:dyDescent="0.25">
      <c r="B75" s="1"/>
      <c r="C75" s="2"/>
    </row>
    <row r="76" spans="2:3" ht="15" x14ac:dyDescent="0.25">
      <c r="B76" s="1"/>
      <c r="C76" s="2"/>
    </row>
    <row r="77" spans="2:3" x14ac:dyDescent="0.15">
      <c r="B77" s="3"/>
      <c r="C77" s="4"/>
    </row>
    <row r="78" spans="2:3" x14ac:dyDescent="0.15">
      <c r="B78" s="3"/>
      <c r="C78" s="4"/>
    </row>
  </sheetData>
  <mergeCells count="3">
    <mergeCell ref="B1:C1"/>
    <mergeCell ref="B2:C2"/>
    <mergeCell ref="B3:C3"/>
  </mergeCells>
  <pageMargins left="0.75" right="0.75" top="0.75" bottom="0.75" header="0.03" footer="0.03"/>
  <pageSetup pageOrder="overThenDown" orientation="portrait" r:id="rId1"/>
  <headerFooter>
    <oddFooter>&amp;C&amp;P</oddFooter>
  </headerFooter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Operating Funds-Summary</vt:lpstr>
      <vt:lpstr>'Operating Funds-Summary'!Print_Titles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 Shah</dc:creator>
  <cp:lastModifiedBy>Diane Schmitz</cp:lastModifiedBy>
  <cp:lastPrinted>2019-01-15T15:19:01Z</cp:lastPrinted>
  <dcterms:created xsi:type="dcterms:W3CDTF">2019-01-15T15:07:38Z</dcterms:created>
  <dcterms:modified xsi:type="dcterms:W3CDTF">2019-01-15T15:19:29Z</dcterms:modified>
</cp:coreProperties>
</file>